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287"/>
  </bookViews>
  <sheets>
    <sheet name="юр л" sheetId="2" r:id="rId1"/>
    <sheet name="физ л" sheetId="5" r:id="rId2"/>
  </sheets>
  <definedNames>
    <definedName name="_xlnm.Print_Titles" localSheetId="0">'юр л'!$2:$3</definedName>
  </definedNames>
  <calcPr calcId="125725"/>
</workbook>
</file>

<file path=xl/calcChain.xml><?xml version="1.0" encoding="utf-8"?>
<calcChain xmlns="http://schemas.openxmlformats.org/spreadsheetml/2006/main">
  <c r="E13" i="5"/>
  <c r="D5"/>
  <c r="E22" l="1"/>
  <c r="C22"/>
  <c r="D20"/>
  <c r="E20"/>
  <c r="C20"/>
  <c r="D13"/>
  <c r="C13"/>
  <c r="D11"/>
  <c r="E11"/>
  <c r="C11"/>
  <c r="D9"/>
  <c r="E9"/>
  <c r="C9"/>
  <c r="D6"/>
  <c r="E6"/>
  <c r="C6"/>
  <c r="D4"/>
  <c r="D22" s="1"/>
  <c r="E4"/>
  <c r="C4"/>
  <c r="A22"/>
  <c r="G7" i="2"/>
  <c r="G6"/>
  <c r="G8"/>
  <c r="G9"/>
  <c r="G10"/>
  <c r="G12"/>
  <c r="G13"/>
  <c r="G14"/>
  <c r="G5"/>
  <c r="B15" l="1"/>
  <c r="B17" s="1"/>
  <c r="D15"/>
  <c r="D17" s="1"/>
  <c r="E4"/>
  <c r="G4"/>
  <c r="C4"/>
  <c r="E11"/>
  <c r="C11"/>
  <c r="F16" l="1"/>
  <c r="F15" s="1"/>
  <c r="F17" s="1"/>
  <c r="G11"/>
  <c r="C17"/>
  <c r="G17"/>
  <c r="E17"/>
</calcChain>
</file>

<file path=xl/sharedStrings.xml><?xml version="1.0" encoding="utf-8"?>
<sst xmlns="http://schemas.openxmlformats.org/spreadsheetml/2006/main" count="78" uniqueCount="58">
  <si>
    <t>Кол-во</t>
  </si>
  <si>
    <t>Сумма погашения по графику</t>
  </si>
  <si>
    <t>Сумма погашения по факту</t>
  </si>
  <si>
    <t>Просроченная сумма</t>
  </si>
  <si>
    <t>рубли ПМР</t>
  </si>
  <si>
    <t>рубли РФ</t>
  </si>
  <si>
    <t>Безвозмездная финансовая помощь РФ, поступившая в 2008г.</t>
  </si>
  <si>
    <t>ООО "Абрикосовый Рай"</t>
  </si>
  <si>
    <t>ООО "Агролюкс"</t>
  </si>
  <si>
    <t>Тирасполь</t>
  </si>
  <si>
    <t>ООО "Калиюга Плюс"</t>
  </si>
  <si>
    <t>ООО "Фирма Компромтур"</t>
  </si>
  <si>
    <t>Безвозмездная финансовая помощь РФ, поступившая в 2011г.</t>
  </si>
  <si>
    <t>ООО "Эдиюльяна"</t>
  </si>
  <si>
    <t>ООО "Грета"</t>
  </si>
  <si>
    <t>Погорелова Людмила Онисимовна</t>
  </si>
  <si>
    <t>Бордюжа Валентин Александрович</t>
  </si>
  <si>
    <t>Плешкан Елена Николаевна</t>
  </si>
  <si>
    <t>Шатулова Екатерина Саввельевна</t>
  </si>
  <si>
    <t>Жеков Николай Иванович</t>
  </si>
  <si>
    <t>Государственная программа поддержки и развития малого предпринимательства</t>
  </si>
  <si>
    <t>ООО "Технопрофиль"</t>
  </si>
  <si>
    <t>ИТОГО:</t>
  </si>
  <si>
    <t>Наименование</t>
  </si>
  <si>
    <t>Дата возникновения</t>
  </si>
  <si>
    <t>Примечание</t>
  </si>
  <si>
    <t>01.10.2013 г.</t>
  </si>
  <si>
    <t>01.05.2014 г.</t>
  </si>
  <si>
    <t>01.10.2014 г.</t>
  </si>
  <si>
    <t>Заемшик</t>
  </si>
  <si>
    <t>Слободзейский район</t>
  </si>
  <si>
    <t>Григориопольский район</t>
  </si>
  <si>
    <t>суд</t>
  </si>
  <si>
    <t>Задолженность по погашению беспроцентных займов (кредитов)
хозяйствующими субъектами по состоянию на 31 декабря 2014 года</t>
  </si>
  <si>
    <t>обязуется оплатить  просроченную задолженность и пеню за просрочку</t>
  </si>
  <si>
    <t>ООО "Эко Флорамед"</t>
  </si>
  <si>
    <t>обязуется оплатить  просроченную задолженность до 25.01.2015 г. и пеню за просрочку</t>
  </si>
  <si>
    <t>КФХ "Татар Г.П."</t>
  </si>
  <si>
    <t>09.01.2015 г. задолженность погашена</t>
  </si>
  <si>
    <t>12.01.2015 г. задолженность погашена</t>
  </si>
  <si>
    <t>01.11.2014 г.</t>
  </si>
  <si>
    <t>Бендеры</t>
  </si>
  <si>
    <t>Еременко Евгения Николаевна</t>
  </si>
  <si>
    <t>Писаренко Нина Андреевна</t>
  </si>
  <si>
    <t>Теложер Виталий Алексеевич</t>
  </si>
  <si>
    <t>Кольца Дмитрий Андреевич</t>
  </si>
  <si>
    <t>Дулапчи Дмитрий Иванович</t>
  </si>
  <si>
    <t>Черниченко Игорь Григорьевич</t>
  </si>
  <si>
    <t>Николаев Евгений Валерьевич</t>
  </si>
  <si>
    <t>Дубоссарский район</t>
  </si>
  <si>
    <t>Рыбницкий район</t>
  </si>
  <si>
    <t>подготовлены документы в суд</t>
  </si>
  <si>
    <t>Задолженность по погашению беспроцентных займов на развитие личного подсобного хозяйства
 более двух месяцев по состоянию на 31 декабря 2014 года</t>
  </si>
  <si>
    <t>отсрочка по погашению просроченной задолженности и текущих платежей до конца 2014 года</t>
  </si>
  <si>
    <t>обязуется до конца января 2015 года погасить задолженность</t>
  </si>
  <si>
    <t>14.01.2015 г. задолженность погашена</t>
  </si>
  <si>
    <t>01.02.2013 г.</t>
  </si>
  <si>
    <t>начато исполнительное производство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</si>
</sst>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3">
    <font>
      <sz val="8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left" vertical="center" wrapText="1" indent="4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 indent="3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165" fontId="2" fillId="0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left" vertical="center" wrapText="1" indent="3"/>
    </xf>
    <xf numFmtId="0" fontId="2" fillId="0" borderId="6" xfId="0" applyFont="1" applyFill="1" applyBorder="1" applyAlignment="1">
      <alignment horizontal="left" vertical="center" wrapText="1" indent="3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18"/>
  <sheetViews>
    <sheetView tabSelected="1" view="pageBreakPreview" zoomScale="85" zoomScaleNormal="85" zoomScaleSheetLayoutView="85" workbookViewId="0">
      <selection activeCell="A16" sqref="A16"/>
    </sheetView>
  </sheetViews>
  <sheetFormatPr defaultColWidth="10.1640625" defaultRowHeight="11.45" customHeight="1" outlineLevelRow="3"/>
  <cols>
    <col min="1" max="1" width="48.1640625" style="13" customWidth="1"/>
    <col min="2" max="3" width="19.5" style="13" customWidth="1"/>
    <col min="4" max="5" width="19.33203125" style="13" customWidth="1"/>
    <col min="6" max="7" width="19.5" style="13" customWidth="1"/>
    <col min="8" max="8" width="21" style="19" customWidth="1"/>
    <col min="9" max="9" width="36.6640625" style="18" customWidth="1"/>
    <col min="10" max="16384" width="10.1640625" style="14"/>
  </cols>
  <sheetData>
    <row r="1" spans="1:9" s="1" customFormat="1" ht="39.75" customHeight="1">
      <c r="A1" s="43" t="s">
        <v>33</v>
      </c>
      <c r="B1" s="43"/>
      <c r="C1" s="43"/>
      <c r="D1" s="43"/>
      <c r="E1" s="43"/>
      <c r="F1" s="43"/>
      <c r="G1" s="43"/>
      <c r="H1" s="43"/>
      <c r="I1" s="43"/>
    </row>
    <row r="2" spans="1:9" s="22" customFormat="1" ht="37.5" customHeight="1">
      <c r="A2" s="44" t="s">
        <v>23</v>
      </c>
      <c r="B2" s="44" t="s">
        <v>1</v>
      </c>
      <c r="C2" s="44"/>
      <c r="D2" s="44" t="s">
        <v>2</v>
      </c>
      <c r="E2" s="44"/>
      <c r="F2" s="44" t="s">
        <v>3</v>
      </c>
      <c r="G2" s="45"/>
      <c r="H2" s="42" t="s">
        <v>24</v>
      </c>
      <c r="I2" s="42" t="s">
        <v>25</v>
      </c>
    </row>
    <row r="3" spans="1:9" s="22" customFormat="1" ht="24.95" customHeight="1">
      <c r="A3" s="44"/>
      <c r="B3" s="2" t="s">
        <v>4</v>
      </c>
      <c r="C3" s="2" t="s">
        <v>5</v>
      </c>
      <c r="D3" s="2" t="s">
        <v>4</v>
      </c>
      <c r="E3" s="2" t="s">
        <v>5</v>
      </c>
      <c r="F3" s="2" t="s">
        <v>4</v>
      </c>
      <c r="G3" s="3" t="s">
        <v>5</v>
      </c>
      <c r="H3" s="42"/>
      <c r="I3" s="42"/>
    </row>
    <row r="4" spans="1:9" s="1" customFormat="1" ht="31.5">
      <c r="A4" s="4" t="s">
        <v>6</v>
      </c>
      <c r="B4" s="5"/>
      <c r="C4" s="6">
        <f>SUM(C5:C10)</f>
        <v>22214411</v>
      </c>
      <c r="D4" s="6"/>
      <c r="E4" s="6">
        <f t="shared" ref="E4:G4" si="0">SUM(E5:E10)</f>
        <v>10997552.24</v>
      </c>
      <c r="F4" s="6"/>
      <c r="G4" s="7">
        <f t="shared" si="0"/>
        <v>11216858.76</v>
      </c>
      <c r="H4" s="20"/>
      <c r="I4" s="17"/>
    </row>
    <row r="5" spans="1:9" s="1" customFormat="1" ht="75.75" customHeight="1" outlineLevel="3">
      <c r="A5" s="16" t="s">
        <v>7</v>
      </c>
      <c r="B5" s="8"/>
      <c r="C5" s="9">
        <v>3278320</v>
      </c>
      <c r="D5" s="8"/>
      <c r="E5" s="9">
        <v>818132</v>
      </c>
      <c r="F5" s="8"/>
      <c r="G5" s="10">
        <f>C5-E5</f>
        <v>2460188</v>
      </c>
      <c r="H5" s="21" t="s">
        <v>26</v>
      </c>
      <c r="I5" s="17" t="s">
        <v>53</v>
      </c>
    </row>
    <row r="6" spans="1:9" s="1" customFormat="1" ht="82.5" customHeight="1" outlineLevel="3">
      <c r="A6" s="16" t="s">
        <v>8</v>
      </c>
      <c r="B6" s="8"/>
      <c r="C6" s="9">
        <v>1280268</v>
      </c>
      <c r="D6" s="8"/>
      <c r="E6" s="9">
        <v>756522</v>
      </c>
      <c r="F6" s="8"/>
      <c r="G6" s="10">
        <f t="shared" ref="G6:G14" si="1">C6-E6</f>
        <v>523746</v>
      </c>
      <c r="H6" s="20" t="s">
        <v>27</v>
      </c>
      <c r="I6" s="17" t="s">
        <v>34</v>
      </c>
    </row>
    <row r="7" spans="1:9" s="1" customFormat="1" ht="66" customHeight="1" outlineLevel="3">
      <c r="A7" s="26" t="s">
        <v>35</v>
      </c>
      <c r="B7" s="8"/>
      <c r="C7" s="9">
        <v>584100</v>
      </c>
      <c r="D7" s="8"/>
      <c r="E7" s="9">
        <v>515955</v>
      </c>
      <c r="F7" s="8"/>
      <c r="G7" s="10">
        <f t="shared" si="1"/>
        <v>68145</v>
      </c>
      <c r="H7" s="20" t="s">
        <v>40</v>
      </c>
      <c r="I7" s="17" t="s">
        <v>36</v>
      </c>
    </row>
    <row r="8" spans="1:9" s="1" customFormat="1" ht="33.75" customHeight="1" outlineLevel="3">
      <c r="A8" s="40" t="s">
        <v>10</v>
      </c>
      <c r="B8" s="8"/>
      <c r="C8" s="9">
        <v>3095939</v>
      </c>
      <c r="D8" s="8"/>
      <c r="E8" s="9">
        <v>2874923.24</v>
      </c>
      <c r="F8" s="8"/>
      <c r="G8" s="10">
        <f t="shared" si="1"/>
        <v>221015.75999999978</v>
      </c>
      <c r="H8" s="20" t="s">
        <v>40</v>
      </c>
      <c r="I8" s="17" t="s">
        <v>55</v>
      </c>
    </row>
    <row r="9" spans="1:9" s="1" customFormat="1" ht="15.75" outlineLevel="3">
      <c r="A9" s="41"/>
      <c r="B9" s="8"/>
      <c r="C9" s="9">
        <v>9802000</v>
      </c>
      <c r="D9" s="8"/>
      <c r="E9" s="9">
        <v>6032020</v>
      </c>
      <c r="F9" s="8"/>
      <c r="G9" s="10">
        <f t="shared" si="1"/>
        <v>3769980</v>
      </c>
      <c r="H9" s="20" t="s">
        <v>56</v>
      </c>
      <c r="I9" s="17" t="s">
        <v>32</v>
      </c>
    </row>
    <row r="10" spans="1:9" s="1" customFormat="1" ht="31.5" outlineLevel="3">
      <c r="A10" s="16" t="s">
        <v>11</v>
      </c>
      <c r="B10" s="8"/>
      <c r="C10" s="9">
        <v>4173784</v>
      </c>
      <c r="D10" s="8"/>
      <c r="E10" s="8"/>
      <c r="F10" s="8"/>
      <c r="G10" s="10">
        <f t="shared" si="1"/>
        <v>4173784</v>
      </c>
      <c r="H10" s="20"/>
      <c r="I10" s="17" t="s">
        <v>57</v>
      </c>
    </row>
    <row r="11" spans="1:9" s="1" customFormat="1" ht="31.5">
      <c r="A11" s="4" t="s">
        <v>12</v>
      </c>
      <c r="B11" s="6"/>
      <c r="C11" s="6">
        <f>SUM(C12:C14)</f>
        <v>15815372.48</v>
      </c>
      <c r="D11" s="6"/>
      <c r="E11" s="6">
        <f>SUM(E12:E14)</f>
        <v>5493411.4399999995</v>
      </c>
      <c r="F11" s="6"/>
      <c r="G11" s="7">
        <f t="shared" si="1"/>
        <v>10321961.040000001</v>
      </c>
      <c r="H11" s="20"/>
      <c r="I11" s="17"/>
    </row>
    <row r="12" spans="1:9" s="1" customFormat="1" ht="69" customHeight="1" outlineLevel="3">
      <c r="A12" s="16" t="s">
        <v>13</v>
      </c>
      <c r="B12" s="8"/>
      <c r="C12" s="9">
        <v>7878000</v>
      </c>
      <c r="D12" s="8"/>
      <c r="E12" s="9">
        <v>3002445.28</v>
      </c>
      <c r="F12" s="8"/>
      <c r="G12" s="10">
        <f t="shared" si="1"/>
        <v>4875554.7200000007</v>
      </c>
      <c r="H12" s="21" t="s">
        <v>26</v>
      </c>
      <c r="I12" s="17" t="s">
        <v>53</v>
      </c>
    </row>
    <row r="13" spans="1:9" s="1" customFormat="1" ht="72.75" customHeight="1" outlineLevel="3">
      <c r="A13" s="16" t="s">
        <v>14</v>
      </c>
      <c r="B13" s="8"/>
      <c r="C13" s="9">
        <v>7750000</v>
      </c>
      <c r="D13" s="8"/>
      <c r="E13" s="9">
        <v>2310000</v>
      </c>
      <c r="F13" s="8"/>
      <c r="G13" s="10">
        <f t="shared" si="1"/>
        <v>5440000</v>
      </c>
      <c r="H13" s="21" t="s">
        <v>26</v>
      </c>
      <c r="I13" s="17" t="s">
        <v>53</v>
      </c>
    </row>
    <row r="14" spans="1:9" s="1" customFormat="1" ht="36.75" customHeight="1" outlineLevel="3">
      <c r="A14" s="16" t="s">
        <v>37</v>
      </c>
      <c r="B14" s="8"/>
      <c r="C14" s="9">
        <v>187372.48</v>
      </c>
      <c r="D14" s="8"/>
      <c r="E14" s="9">
        <v>180966.16</v>
      </c>
      <c r="F14" s="8"/>
      <c r="G14" s="10">
        <f t="shared" si="1"/>
        <v>6406.320000000007</v>
      </c>
      <c r="H14" s="20" t="s">
        <v>28</v>
      </c>
      <c r="I14" s="17" t="s">
        <v>39</v>
      </c>
    </row>
    <row r="15" spans="1:9" s="1" customFormat="1" ht="53.25" customHeight="1">
      <c r="A15" s="4" t="s">
        <v>20</v>
      </c>
      <c r="B15" s="6">
        <f>SUM(B16:B16)</f>
        <v>1633500</v>
      </c>
      <c r="C15" s="6"/>
      <c r="D15" s="6">
        <f>SUM(D16:D16)</f>
        <v>1627500</v>
      </c>
      <c r="E15" s="6"/>
      <c r="F15" s="6">
        <f>SUM(F16:F16)</f>
        <v>6000</v>
      </c>
      <c r="G15" s="11"/>
      <c r="H15" s="20"/>
      <c r="I15" s="17"/>
    </row>
    <row r="16" spans="1:9" s="1" customFormat="1" ht="31.5" outlineLevel="3">
      <c r="A16" s="15" t="s">
        <v>21</v>
      </c>
      <c r="B16" s="9">
        <v>1633500</v>
      </c>
      <c r="C16" s="8"/>
      <c r="D16" s="9">
        <v>1627500</v>
      </c>
      <c r="E16" s="8"/>
      <c r="F16" s="9">
        <f>B16-D16</f>
        <v>6000</v>
      </c>
      <c r="G16" s="12"/>
      <c r="H16" s="20" t="s">
        <v>28</v>
      </c>
      <c r="I16" s="17" t="s">
        <v>38</v>
      </c>
    </row>
    <row r="17" spans="1:9" s="1" customFormat="1" ht="15.75">
      <c r="A17" s="4" t="s">
        <v>22</v>
      </c>
      <c r="B17" s="6">
        <f t="shared" ref="B17:G17" si="2">B15+B11+B4</f>
        <v>1633500</v>
      </c>
      <c r="C17" s="6">
        <f t="shared" si="2"/>
        <v>38029783.480000004</v>
      </c>
      <c r="D17" s="6">
        <f t="shared" si="2"/>
        <v>1627500</v>
      </c>
      <c r="E17" s="6">
        <f t="shared" si="2"/>
        <v>16490963.68</v>
      </c>
      <c r="F17" s="6">
        <f t="shared" si="2"/>
        <v>6000</v>
      </c>
      <c r="G17" s="6">
        <f t="shared" si="2"/>
        <v>21538819.800000001</v>
      </c>
      <c r="H17" s="20"/>
      <c r="I17" s="17"/>
    </row>
    <row r="18" spans="1:9" ht="15.75"/>
  </sheetData>
  <mergeCells count="8">
    <mergeCell ref="A8:A9"/>
    <mergeCell ref="H2:H3"/>
    <mergeCell ref="I2:I3"/>
    <mergeCell ref="A1:I1"/>
    <mergeCell ref="A2:A3"/>
    <mergeCell ref="B2:C2"/>
    <mergeCell ref="D2:E2"/>
    <mergeCell ref="F2:G2"/>
  </mergeCells>
  <pageMargins left="0.39370078740157483" right="0.39370078740157483" top="0.39370078740157483" bottom="0.39370078740157483" header="0" footer="0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22"/>
  <sheetViews>
    <sheetView view="pageBreakPreview" topLeftCell="A16" zoomScaleNormal="100" zoomScaleSheetLayoutView="100" workbookViewId="0">
      <selection activeCell="E17" activeCellId="1" sqref="E15 E17"/>
    </sheetView>
  </sheetViews>
  <sheetFormatPr defaultColWidth="10.1640625" defaultRowHeight="15.75" outlineLevelRow="4"/>
  <cols>
    <col min="1" max="1" width="7.83203125" style="18" customWidth="1"/>
    <col min="2" max="2" width="47.83203125" style="13" customWidth="1"/>
    <col min="3" max="3" width="19.5" style="13" customWidth="1"/>
    <col min="4" max="4" width="19.33203125" style="13" customWidth="1"/>
    <col min="5" max="5" width="20.33203125" style="13" customWidth="1"/>
    <col min="6" max="6" width="20.6640625" style="14" customWidth="1"/>
    <col min="7" max="16384" width="10.1640625" style="14"/>
  </cols>
  <sheetData>
    <row r="1" spans="1:6" s="1" customFormat="1" ht="44.25" customHeight="1">
      <c r="A1" s="46" t="s">
        <v>52</v>
      </c>
      <c r="B1" s="46"/>
      <c r="C1" s="46"/>
      <c r="D1" s="46"/>
      <c r="E1" s="46"/>
      <c r="F1" s="46"/>
    </row>
    <row r="2" spans="1:6" s="1" customFormat="1">
      <c r="A2" s="19"/>
      <c r="B2" s="25"/>
      <c r="C2" s="25"/>
      <c r="D2" s="25"/>
      <c r="E2" s="25"/>
    </row>
    <row r="3" spans="1:6" s="29" customFormat="1" ht="54" customHeight="1">
      <c r="A3" s="23" t="s">
        <v>0</v>
      </c>
      <c r="B3" s="28" t="s">
        <v>29</v>
      </c>
      <c r="C3" s="27" t="s">
        <v>1</v>
      </c>
      <c r="D3" s="27" t="s">
        <v>2</v>
      </c>
      <c r="E3" s="32" t="s">
        <v>3</v>
      </c>
      <c r="F3" s="27" t="s">
        <v>25</v>
      </c>
    </row>
    <row r="4" spans="1:6" s="24" customFormat="1" outlineLevel="2">
      <c r="A4" s="36">
        <v>1</v>
      </c>
      <c r="B4" s="39" t="s">
        <v>41</v>
      </c>
      <c r="C4" s="37">
        <f>C5</f>
        <v>10000</v>
      </c>
      <c r="D4" s="37">
        <f t="shared" ref="D4:E4" si="0">D5</f>
        <v>9587</v>
      </c>
      <c r="E4" s="37">
        <f t="shared" si="0"/>
        <v>417</v>
      </c>
      <c r="F4" s="38"/>
    </row>
    <row r="5" spans="1:6" s="30" customFormat="1" outlineLevel="4">
      <c r="A5" s="35"/>
      <c r="B5" s="15" t="s">
        <v>42</v>
      </c>
      <c r="C5" s="9">
        <v>10000</v>
      </c>
      <c r="D5" s="9">
        <f>10004-417</f>
        <v>9587</v>
      </c>
      <c r="E5" s="33">
        <v>417</v>
      </c>
      <c r="F5" s="17"/>
    </row>
    <row r="6" spans="1:6" s="24" customFormat="1" outlineLevel="2">
      <c r="A6" s="36">
        <v>2</v>
      </c>
      <c r="B6" s="39" t="s">
        <v>31</v>
      </c>
      <c r="C6" s="37">
        <f>C7+C8</f>
        <v>16672</v>
      </c>
      <c r="D6" s="37">
        <f t="shared" ref="D6:E6" si="1">D7+D8</f>
        <v>12257.2</v>
      </c>
      <c r="E6" s="37">
        <f t="shared" si="1"/>
        <v>4414.8</v>
      </c>
      <c r="F6" s="38"/>
    </row>
    <row r="7" spans="1:6" s="30" customFormat="1" outlineLevel="4">
      <c r="A7" s="35"/>
      <c r="B7" s="15" t="s">
        <v>43</v>
      </c>
      <c r="C7" s="9">
        <v>6672</v>
      </c>
      <c r="D7" s="9">
        <v>5838</v>
      </c>
      <c r="E7" s="33">
        <v>834</v>
      </c>
      <c r="F7" s="17"/>
    </row>
    <row r="8" spans="1:6" s="30" customFormat="1" ht="31.5" outlineLevel="4">
      <c r="A8" s="35"/>
      <c r="B8" s="15" t="s">
        <v>15</v>
      </c>
      <c r="C8" s="9">
        <v>10000</v>
      </c>
      <c r="D8" s="9">
        <v>6419.2</v>
      </c>
      <c r="E8" s="10">
        <v>3580.8</v>
      </c>
      <c r="F8" s="17" t="s">
        <v>32</v>
      </c>
    </row>
    <row r="9" spans="1:6" s="24" customFormat="1" outlineLevel="2">
      <c r="A9" s="36">
        <v>1</v>
      </c>
      <c r="B9" s="39" t="s">
        <v>49</v>
      </c>
      <c r="C9" s="37">
        <f>C10</f>
        <v>7088</v>
      </c>
      <c r="D9" s="37">
        <f t="shared" ref="D9:E9" si="2">D10</f>
        <v>6273</v>
      </c>
      <c r="E9" s="37">
        <f t="shared" si="2"/>
        <v>815</v>
      </c>
      <c r="F9" s="38"/>
    </row>
    <row r="10" spans="1:6" s="30" customFormat="1" outlineLevel="4">
      <c r="A10" s="35"/>
      <c r="B10" s="15" t="s">
        <v>44</v>
      </c>
      <c r="C10" s="9">
        <v>7088</v>
      </c>
      <c r="D10" s="9">
        <v>6273</v>
      </c>
      <c r="E10" s="33">
        <v>815</v>
      </c>
      <c r="F10" s="17"/>
    </row>
    <row r="11" spans="1:6" s="24" customFormat="1" outlineLevel="2">
      <c r="A11" s="36">
        <v>1</v>
      </c>
      <c r="B11" s="39" t="s">
        <v>50</v>
      </c>
      <c r="C11" s="37">
        <f>C12</f>
        <v>10000</v>
      </c>
      <c r="D11" s="37">
        <f t="shared" ref="D11:E11" si="3">D12</f>
        <v>8975</v>
      </c>
      <c r="E11" s="37">
        <f t="shared" si="3"/>
        <v>1025</v>
      </c>
      <c r="F11" s="38"/>
    </row>
    <row r="12" spans="1:6" s="30" customFormat="1" ht="31.5" outlineLevel="4">
      <c r="A12" s="35"/>
      <c r="B12" s="15" t="s">
        <v>16</v>
      </c>
      <c r="C12" s="9">
        <v>10000</v>
      </c>
      <c r="D12" s="9">
        <v>8975</v>
      </c>
      <c r="E12" s="10">
        <v>1025</v>
      </c>
      <c r="F12" s="17" t="s">
        <v>32</v>
      </c>
    </row>
    <row r="13" spans="1:6" s="24" customFormat="1" outlineLevel="2">
      <c r="A13" s="36">
        <v>6</v>
      </c>
      <c r="B13" s="39" t="s">
        <v>30</v>
      </c>
      <c r="C13" s="37">
        <f>SUM(C14:C19)</f>
        <v>42508</v>
      </c>
      <c r="D13" s="37">
        <f t="shared" ref="D13" si="4">SUM(D14:D19)</f>
        <v>25408</v>
      </c>
      <c r="E13" s="37">
        <f>SUM(E14:E19)</f>
        <v>17100</v>
      </c>
      <c r="F13" s="38"/>
    </row>
    <row r="14" spans="1:6" s="30" customFormat="1" ht="54.75" customHeight="1" outlineLevel="4">
      <c r="A14" s="35"/>
      <c r="B14" s="15" t="s">
        <v>45</v>
      </c>
      <c r="C14" s="9">
        <v>2085</v>
      </c>
      <c r="D14" s="8"/>
      <c r="E14" s="10">
        <v>2085</v>
      </c>
      <c r="F14" s="17" t="s">
        <v>51</v>
      </c>
    </row>
    <row r="15" spans="1:6" s="30" customFormat="1" outlineLevel="4">
      <c r="A15" s="35"/>
      <c r="B15" s="15" t="s">
        <v>46</v>
      </c>
      <c r="C15" s="9">
        <v>10000</v>
      </c>
      <c r="D15" s="9">
        <v>9589</v>
      </c>
      <c r="E15" s="33">
        <v>411</v>
      </c>
      <c r="F15" s="17"/>
    </row>
    <row r="16" spans="1:6" s="30" customFormat="1" outlineLevel="4">
      <c r="A16" s="35"/>
      <c r="B16" s="15" t="s">
        <v>19</v>
      </c>
      <c r="C16" s="9">
        <v>7504</v>
      </c>
      <c r="D16" s="9">
        <v>2085</v>
      </c>
      <c r="E16" s="10">
        <v>5419</v>
      </c>
      <c r="F16" s="17" t="s">
        <v>32</v>
      </c>
    </row>
    <row r="17" spans="1:6" s="30" customFormat="1" ht="84" customHeight="1" outlineLevel="4">
      <c r="A17" s="35"/>
      <c r="B17" s="15" t="s">
        <v>47</v>
      </c>
      <c r="C17" s="9">
        <v>2919</v>
      </c>
      <c r="D17" s="31">
        <v>834</v>
      </c>
      <c r="E17" s="10">
        <v>2085</v>
      </c>
      <c r="F17" s="17" t="s">
        <v>54</v>
      </c>
    </row>
    <row r="18" spans="1:6" s="30" customFormat="1" outlineLevel="4">
      <c r="A18" s="35"/>
      <c r="B18" s="15" t="s">
        <v>18</v>
      </c>
      <c r="C18" s="9">
        <v>10000</v>
      </c>
      <c r="D18" s="9">
        <v>8500</v>
      </c>
      <c r="E18" s="10">
        <v>1500</v>
      </c>
      <c r="F18" s="17" t="s">
        <v>32</v>
      </c>
    </row>
    <row r="19" spans="1:6" s="30" customFormat="1" outlineLevel="4">
      <c r="A19" s="35"/>
      <c r="B19" s="15" t="s">
        <v>17</v>
      </c>
      <c r="C19" s="9">
        <v>10000</v>
      </c>
      <c r="D19" s="9">
        <v>4400</v>
      </c>
      <c r="E19" s="10">
        <v>5600</v>
      </c>
      <c r="F19" s="17" t="s">
        <v>32</v>
      </c>
    </row>
    <row r="20" spans="1:6" s="24" customFormat="1" outlineLevel="2">
      <c r="A20" s="36">
        <v>1</v>
      </c>
      <c r="B20" s="39" t="s">
        <v>9</v>
      </c>
      <c r="C20" s="37">
        <f>C21</f>
        <v>10000</v>
      </c>
      <c r="D20" s="37">
        <f t="shared" ref="D20:E20" si="5">D21</f>
        <v>9589</v>
      </c>
      <c r="E20" s="37">
        <f t="shared" si="5"/>
        <v>411</v>
      </c>
      <c r="F20" s="38"/>
    </row>
    <row r="21" spans="1:6" s="30" customFormat="1" outlineLevel="4">
      <c r="A21" s="35"/>
      <c r="B21" s="15" t="s">
        <v>48</v>
      </c>
      <c r="C21" s="9">
        <v>10000</v>
      </c>
      <c r="D21" s="9">
        <v>9589</v>
      </c>
      <c r="E21" s="33">
        <v>411</v>
      </c>
      <c r="F21" s="17"/>
    </row>
    <row r="22" spans="1:6" s="1" customFormat="1">
      <c r="A22" s="34">
        <f>SUM(A4:A21)</f>
        <v>12</v>
      </c>
      <c r="B22" s="4" t="s">
        <v>22</v>
      </c>
      <c r="C22" s="6">
        <f>C4+C6+C9+C11+C13+C20</f>
        <v>96268</v>
      </c>
      <c r="D22" s="6">
        <f t="shared" ref="D22:E22" si="6">D4+D6+D9+D11+D13+D20</f>
        <v>72089.2</v>
      </c>
      <c r="E22" s="6">
        <f t="shared" si="6"/>
        <v>24182.799999999999</v>
      </c>
      <c r="F22" s="17"/>
    </row>
  </sheetData>
  <mergeCells count="1">
    <mergeCell ref="A1:F1"/>
  </mergeCells>
  <pageMargins left="0.33" right="0.32" top="0.98425196850393704" bottom="0.98425196850393704" header="0.51181102362204722" footer="0.5118110236220472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юр л</vt:lpstr>
      <vt:lpstr>физ л</vt:lpstr>
      <vt:lpstr>'юр 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Гагун Людмила</cp:lastModifiedBy>
  <cp:lastPrinted>2015-01-15T07:43:21Z</cp:lastPrinted>
  <dcterms:created xsi:type="dcterms:W3CDTF">2015-01-14T14:24:18Z</dcterms:created>
  <dcterms:modified xsi:type="dcterms:W3CDTF">2018-05-21T07:44:43Z</dcterms:modified>
</cp:coreProperties>
</file>